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9320" windowHeight="7710" activeTab="0"/>
  </bookViews>
  <sheets>
    <sheet name="Sheet1" sheetId="1" r:id="rId1"/>
    <sheet name="Sheet2" sheetId="2" r:id="rId2"/>
    <sheet name="Sheet3" sheetId="3" r:id="rId3"/>
  </sheets>
  <definedNames>
    <definedName name="chuong_phuluc_53" localSheetId="0">'Sheet1'!$K$1</definedName>
    <definedName name="chuong_phuluc_53_name" localSheetId="0">'Sheet1'!$A$4</definedName>
    <definedName name="_xlnm.Print_Area" localSheetId="0">'Sheet1'!$A$1:$K$41</definedName>
    <definedName name="_xlnm.Print_Titles" localSheetId="0">'Sheet1'!$7:$9</definedName>
  </definedNames>
  <calcPr fullCalcOnLoad="1"/>
</workbook>
</file>

<file path=xl/sharedStrings.xml><?xml version="1.0" encoding="utf-8"?>
<sst xmlns="http://schemas.openxmlformats.org/spreadsheetml/2006/main" count="76" uniqueCount="62">
  <si>
    <t>STT</t>
  </si>
  <si>
    <t>Nội dung (1)</t>
  </si>
  <si>
    <t>Bao gồm</t>
  </si>
  <si>
    <t>Quyết toán</t>
  </si>
  <si>
    <t>So sánh (%)</t>
  </si>
  <si>
    <t>Ngân sách địa phương</t>
  </si>
  <si>
    <t>A</t>
  </si>
  <si>
    <t>B</t>
  </si>
  <si>
    <t>1=2+3</t>
  </si>
  <si>
    <t>4=5+6</t>
  </si>
  <si>
    <t>7=4/1</t>
  </si>
  <si>
    <t>8=5/2</t>
  </si>
  <si>
    <t>9=6/3</t>
  </si>
  <si>
    <t>TỔNG CHI NSĐP</t>
  </si>
  <si>
    <t>CHI CÂN ĐỐI NSĐP</t>
  </si>
  <si>
    <t>I</t>
  </si>
  <si>
    <t>Chi đầu tư phát triển</t>
  </si>
  <si>
    <t>Chi đầu tư cho các dự án</t>
  </si>
  <si>
    <t>Trong đó: Chia theo lĩnh vực</t>
  </si>
  <si>
    <t>-</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</si>
  <si>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</si>
  <si>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</si>
  <si>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</si>
  <si>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</si>
  <si>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</si>
  <si>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</si>
  <si>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</si>
  <si>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II</t>
  </si>
  <si>
    <t>Chi thường xuyên</t>
  </si>
  <si>
    <t>Trong đó:</t>
  </si>
  <si>
    <t>III</t>
  </si>
  <si>
    <t>IV</t>
  </si>
  <si>
    <t>Chi bổ sung quỹ dự trữ tài chính</t>
  </si>
  <si>
    <t>V</t>
  </si>
  <si>
    <t>Dự phòng ngân sách</t>
  </si>
  <si>
    <t>VI</t>
  </si>
  <si>
    <t>Chi tạo nguồn, điều chỉnh tiền lương</t>
  </si>
  <si>
    <t>CHI CÁC CHƯƠNG TRÌNH MỤC TIÊU</t>
  </si>
  <si>
    <t>Chi các chương trình mục tiêu quốc gia</t>
  </si>
  <si>
    <t>Chi các chương trình mục tiêu, nhiệm vụ</t>
  </si>
  <si>
    <t>C</t>
  </si>
  <si>
    <r>
      <t xml:space="preserve">Ghi chú: </t>
    </r>
    <r>
      <rPr>
        <i/>
        <sz val="11"/>
        <color indexed="8"/>
        <rFont val="Times New Roman"/>
        <family val="1"/>
      </rPr>
      <t>(1) Theo quy định tại Điều 7, Điều 11 và Điều 39 Luật NSNN, ngân sách huyện, xã không có nhiệm vụ chi nghiên cứu khoa học và công nghệ, chi trả lãi vay, chi bổ sung quỹ dự trữ tài chính.</t>
    </r>
  </si>
  <si>
    <t>Đơn vị: đồng</t>
  </si>
  <si>
    <t>QUYẾT TOÁN CHI NGÂN SÁCH ĐỊA PHƯƠNG, CHI NGÂN SÁCH THÀNH PHỐ VÀ CHI NGÂN SÁCH HUYỆN
THEO CƠ CẤU CHI NĂM 2017</t>
  </si>
  <si>
    <t>Dự toán năm 2017</t>
  </si>
  <si>
    <t>Ngân sách huyện</t>
  </si>
  <si>
    <t>trong đó: + chi theo dự toán giao năm 2017</t>
  </si>
  <si>
    <t xml:space="preserve">                + GTGC tiền sử dụng đất</t>
  </si>
  <si>
    <t xml:space="preserve">                + GTGC tiền thuê đất</t>
  </si>
  <si>
    <t>Chi trả nợ gốc, lãi vay các khoản do chính quyền địa phương vay</t>
  </si>
  <si>
    <t>VII</t>
  </si>
  <si>
    <t>Chi chuyển nguồn sang năm sau</t>
  </si>
  <si>
    <t>CHI BỔ SUNG CHO NGÂN SÁCH CẤP DƯỚI</t>
  </si>
  <si>
    <t>D</t>
  </si>
  <si>
    <t>CHI NỘP NGÂN SÁCH CẤP TRÊN</t>
  </si>
  <si>
    <t>CHI TỪ NGUỒN THU ĐỂ LẠI QUẢN LÝ QUA NSNN</t>
  </si>
  <si>
    <t>E</t>
  </si>
  <si>
    <t>Ngân sách TP</t>
  </si>
  <si>
    <t>Biểu mẫu số 53_NĐ 31/2017/NĐ-CP</t>
  </si>
  <si>
    <t>PHỤ LỤC V</t>
  </si>
  <si>
    <t>(Kèm theo Nghị quyết số ………/NQ-HĐND ngày ……. tháng ……. năm 2018 của Hội đồng nhân dân thành phố)</t>
  </si>
  <si>
    <t>(Kèm theo Tờ trình số           /TTr-UBND ngày      tháng 11 năm 2018 của Ủy ban nhân dân thành phố)</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</si>
</sst>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8">
    <font>
      <sz val="11"/>
      <color theme="1"/>
      <name val="Calibri"/>
      <family val="2"/>
    </font>
    <font>
      <sz val="14"/>
      <color indexed="8"/>
      <name val="Times New Roman"/>
      <family val="2"/>
    </font>
    <font>
      <sz val="11"/>
      <color indexed="8"/>
      <name val="Times New Roman"/>
      <family val="1"/>
    </font>
    <font>
      <b/>
      <sz val="11"/>
      <color indexed="8"/>
      <name val="Times New Roman"/>
      <family val="1"/>
    </font>
    <font>
      <i/>
      <sz val="11"/>
      <color indexed="8"/>
      <name val="Times New Roman"/>
      <family val="1"/>
    </font>
    <font>
      <b/>
      <i/>
      <sz val="11"/>
      <color indexed="8"/>
      <name val="Times New Roman"/>
      <family val="1"/>
    </font>
    <font>
      <b/>
      <sz val="13"/>
      <color indexed="8"/>
      <name val="Times New Roman"/>
      <family val="1"/>
    </font>
    <font>
      <b/>
      <sz val="10"/>
      <color indexed="8"/>
      <name val="Times New Roman"/>
      <family val="1"/>
    </font>
    <font>
      <sz val="11"/>
      <color indexed="8"/>
      <name val="Calibri"/>
      <family val="2"/>
    </font>
    <font>
      <b/>
      <sz val="11"/>
      <color indexed="10"/>
      <name val="Times New Roman"/>
      <family val="1"/>
    </font>
    <font>
      <b/>
      <sz val="11"/>
      <color indexed="17"/>
      <name val="Times New Roman"/>
      <family val="1"/>
    </font>
    <font>
      <sz val="11"/>
      <color indexed="17"/>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4"/>
      <color indexed="17"/>
      <name val="Times New Roman"/>
      <family val="2"/>
    </font>
    <font>
      <sz val="14"/>
      <color indexed="20"/>
      <name val="Times New Roman"/>
      <family val="2"/>
    </font>
    <font>
      <sz val="14"/>
      <color indexed="60"/>
      <name val="Times New Roman"/>
      <family val="2"/>
    </font>
    <font>
      <sz val="14"/>
      <color indexed="62"/>
      <name val="Times New Roman"/>
      <family val="2"/>
    </font>
    <font>
      <b/>
      <sz val="14"/>
      <color indexed="63"/>
      <name val="Times New Roman"/>
      <family val="2"/>
    </font>
    <font>
      <b/>
      <sz val="14"/>
      <color indexed="52"/>
      <name val="Times New Roman"/>
      <family val="2"/>
    </font>
    <font>
      <sz val="14"/>
      <color indexed="52"/>
      <name val="Times New Roman"/>
      <family val="2"/>
    </font>
    <font>
      <b/>
      <sz val="14"/>
      <color indexed="9"/>
      <name val="Times New Roman"/>
      <family val="2"/>
    </font>
    <font>
      <sz val="14"/>
      <color indexed="10"/>
      <name val="Times New Roman"/>
      <family val="2"/>
    </font>
    <font>
      <i/>
      <sz val="14"/>
      <color indexed="23"/>
      <name val="Times New Roman"/>
      <family val="2"/>
    </font>
    <font>
      <b/>
      <sz val="14"/>
      <color indexed="8"/>
      <name val="Times New Roman"/>
      <family val="2"/>
    </font>
    <font>
      <sz val="14"/>
      <color indexed="9"/>
      <name val="Times New Roman"/>
      <family val="2"/>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1"/>
      <color rgb="FFFF0000"/>
      <name val="Times New Roman"/>
      <family val="1"/>
    </font>
    <font>
      <b/>
      <sz val="11"/>
      <color rgb="FF00B050"/>
      <name val="Times New Roman"/>
      <family val="1"/>
    </font>
    <font>
      <sz val="11"/>
      <color rgb="FF00B050"/>
      <name val="Times New Roman"/>
      <family val="1"/>
    </font>
    <font>
      <b/>
      <sz val="11"/>
      <color rgb="FF000000"/>
      <name val="Times New Roman"/>
      <family val="1"/>
    </font>
    <font>
      <sz val="11"/>
      <color rgb="FF000000"/>
      <name val="Times New Roman"/>
      <family val="1"/>
    </font>
    <font>
      <i/>
      <sz val="11"/>
      <color rgb="FF000000"/>
      <name val="Times New Roman"/>
      <family val="1"/>
    </font>
    <font>
      <sz val="11"/>
      <color theme="1"/>
      <name val="Times New Roman"/>
      <family val="1"/>
    </font>
    <font>
      <b/>
      <sz val="10"/>
      <color rgb="FF000000"/>
      <name val="Times New Roman"/>
      <family val="1"/>
    </font>
    <font>
      <b/>
      <sz val="11"/>
      <color theme="1"/>
      <name val="Times New Roman"/>
      <family val="1"/>
    </font>
    <font>
      <i/>
      <sz val="11"/>
      <color theme="1"/>
      <name val="Times New Roman"/>
      <family val="1"/>
    </font>
    <font>
      <b/>
      <sz val="13"/>
      <color theme="1"/>
      <name val="Times New Roman"/>
      <family val="1"/>
    </font>
    <font>
      <b/>
      <sz val="13"/>
      <color rgb="FF000000"/>
      <name val="Times New Roman"/>
      <family val="1"/>
    </font>
    <font>
      <b/>
      <i/>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0">
    <xf numFmtId="0" fontId="0" fillId="0" borderId="0" xfId="0" applyFont="1" applyAlignment="1">
      <alignment/>
    </xf>
    <xf numFmtId="0" fontId="45" fillId="0" borderId="10" xfId="0" applyFont="1" applyBorder="1" applyAlignment="1">
      <alignment horizontal="center" vertical="center" wrapText="1"/>
    </xf>
    <xf numFmtId="0" fontId="45" fillId="0" borderId="10" xfId="0" applyFont="1" applyBorder="1" applyAlignment="1">
      <alignment vertical="center" wrapText="1"/>
    </xf>
    <xf numFmtId="0" fontId="46" fillId="0" borderId="11" xfId="0" applyFont="1" applyBorder="1" applyAlignment="1">
      <alignment horizontal="center" vertical="center" wrapText="1"/>
    </xf>
    <xf numFmtId="0" fontId="46" fillId="0" borderId="11" xfId="0" applyFont="1" applyBorder="1" applyAlignment="1">
      <alignment vertical="center" wrapText="1"/>
    </xf>
    <xf numFmtId="164" fontId="47" fillId="0" borderId="11" xfId="42" applyNumberFormat="1" applyFont="1" applyBorder="1" applyAlignment="1">
      <alignment horizontal="center" vertical="center" wrapText="1"/>
    </xf>
    <xf numFmtId="0" fontId="48" fillId="0" borderId="11" xfId="0" applyFont="1" applyBorder="1" applyAlignment="1">
      <alignment horizontal="center" vertical="center" wrapText="1"/>
    </xf>
    <xf numFmtId="0" fontId="48" fillId="0" borderId="11" xfId="0" applyFont="1" applyBorder="1" applyAlignment="1">
      <alignment vertical="center" wrapText="1"/>
    </xf>
    <xf numFmtId="164" fontId="48" fillId="0" borderId="11" xfId="42" applyNumberFormat="1" applyFont="1" applyBorder="1" applyAlignment="1">
      <alignment horizontal="center" vertical="center" wrapText="1"/>
    </xf>
    <xf numFmtId="0" fontId="49" fillId="0" borderId="11" xfId="0" applyFont="1" applyBorder="1" applyAlignment="1">
      <alignment horizontal="center" vertical="center" wrapText="1"/>
    </xf>
    <xf numFmtId="0" fontId="49" fillId="0" borderId="11" xfId="0" applyFont="1" applyBorder="1" applyAlignment="1">
      <alignment vertical="center" wrapText="1"/>
    </xf>
    <xf numFmtId="164" fontId="49" fillId="0" borderId="11" xfId="42" applyNumberFormat="1" applyFont="1" applyBorder="1" applyAlignment="1">
      <alignment horizontal="center" vertical="center" wrapText="1"/>
    </xf>
    <xf numFmtId="0" fontId="50" fillId="0" borderId="11" xfId="0" applyFont="1" applyBorder="1" applyAlignment="1">
      <alignment vertical="center" wrapText="1"/>
    </xf>
    <xf numFmtId="0" fontId="50" fillId="0" borderId="11" xfId="0" applyFont="1" applyBorder="1" applyAlignment="1">
      <alignment horizontal="center" vertical="center" wrapText="1"/>
    </xf>
    <xf numFmtId="164" fontId="50" fillId="0" borderId="11" xfId="42" applyNumberFormat="1" applyFont="1" applyBorder="1" applyAlignment="1">
      <alignment horizontal="center" vertical="center" wrapText="1"/>
    </xf>
    <xf numFmtId="0" fontId="46" fillId="0" borderId="12" xfId="0" applyFont="1" applyBorder="1" applyAlignment="1">
      <alignment horizontal="center" vertical="center" wrapText="1"/>
    </xf>
    <xf numFmtId="0" fontId="46" fillId="0" borderId="12" xfId="0" applyFont="1" applyBorder="1" applyAlignment="1">
      <alignment vertical="center" wrapText="1"/>
    </xf>
    <xf numFmtId="164" fontId="45" fillId="0" borderId="10" xfId="42" applyNumberFormat="1" applyFont="1" applyBorder="1" applyAlignment="1">
      <alignment horizontal="center" vertical="center" wrapText="1"/>
    </xf>
    <xf numFmtId="164" fontId="46" fillId="0" borderId="11" xfId="42" applyNumberFormat="1" applyFont="1" applyBorder="1" applyAlignment="1">
      <alignment horizontal="center" vertical="center" wrapText="1"/>
    </xf>
    <xf numFmtId="0" fontId="46" fillId="0" borderId="13" xfId="0" applyFont="1" applyBorder="1" applyAlignment="1">
      <alignment horizontal="center" vertical="center" wrapText="1"/>
    </xf>
    <xf numFmtId="0" fontId="46" fillId="0" borderId="13" xfId="0" applyFont="1" applyBorder="1" applyAlignment="1">
      <alignment vertical="center" wrapText="1"/>
    </xf>
    <xf numFmtId="164" fontId="46" fillId="0" borderId="13" xfId="42" applyNumberFormat="1" applyFont="1" applyBorder="1" applyAlignment="1">
      <alignment horizontal="center" vertical="center" wrapText="1"/>
    </xf>
    <xf numFmtId="164" fontId="46" fillId="0" borderId="12" xfId="42" applyNumberFormat="1" applyFont="1" applyBorder="1" applyAlignment="1">
      <alignment horizontal="center" vertical="center" wrapText="1"/>
    </xf>
    <xf numFmtId="0" fontId="48" fillId="0" borderId="14" xfId="0" applyFont="1" applyBorder="1" applyAlignment="1">
      <alignment horizontal="center" vertical="center" wrapText="1"/>
    </xf>
    <xf numFmtId="43" fontId="45" fillId="0" borderId="10" xfId="42" applyFont="1" applyBorder="1" applyAlignment="1">
      <alignment horizontal="center" vertical="center" wrapText="1"/>
    </xf>
    <xf numFmtId="43" fontId="46" fillId="0" borderId="11" xfId="42" applyFont="1" applyBorder="1" applyAlignment="1">
      <alignment horizontal="center" vertical="center" wrapText="1"/>
    </xf>
    <xf numFmtId="43" fontId="48" fillId="0" borderId="11" xfId="42" applyFont="1" applyBorder="1" applyAlignment="1">
      <alignment horizontal="center" vertical="center" wrapText="1"/>
    </xf>
    <xf numFmtId="43" fontId="49" fillId="0" borderId="11" xfId="42" applyFont="1" applyBorder="1" applyAlignment="1">
      <alignment horizontal="center" vertical="center" wrapText="1"/>
    </xf>
    <xf numFmtId="43" fontId="50" fillId="0" borderId="11" xfId="42" applyFont="1" applyBorder="1" applyAlignment="1">
      <alignment horizontal="center" vertical="center" wrapText="1"/>
    </xf>
    <xf numFmtId="43" fontId="47" fillId="0" borderId="11" xfId="42" applyFont="1" applyBorder="1" applyAlignment="1">
      <alignment horizontal="center" vertical="center" wrapText="1"/>
    </xf>
    <xf numFmtId="43" fontId="46" fillId="0" borderId="13" xfId="42" applyFont="1" applyBorder="1" applyAlignment="1">
      <alignment horizontal="center" vertical="center" wrapText="1"/>
    </xf>
    <xf numFmtId="43" fontId="46" fillId="0" borderId="12" xfId="42" applyFont="1" applyBorder="1" applyAlignment="1">
      <alignment horizontal="center" vertical="center" wrapText="1"/>
    </xf>
    <xf numFmtId="0" fontId="51" fillId="0" borderId="0" xfId="0" applyFont="1" applyAlignment="1">
      <alignment vertical="center"/>
    </xf>
    <xf numFmtId="0" fontId="52" fillId="0" borderId="0" xfId="0" applyFont="1" applyAlignment="1">
      <alignment horizontal="right" vertical="center"/>
    </xf>
    <xf numFmtId="0" fontId="48" fillId="0" borderId="0" xfId="0" applyFont="1" applyAlignment="1">
      <alignment horizontal="right" vertical="center"/>
    </xf>
    <xf numFmtId="0" fontId="50" fillId="0" borderId="0" xfId="0" applyFont="1" applyAlignment="1">
      <alignment horizontal="right" vertical="center"/>
    </xf>
    <xf numFmtId="164" fontId="45" fillId="0" borderId="0" xfId="42" applyNumberFormat="1" applyFont="1" applyAlignment="1">
      <alignment vertical="center"/>
    </xf>
    <xf numFmtId="164" fontId="45" fillId="0" borderId="0" xfId="0" applyNumberFormat="1" applyFont="1" applyAlignment="1">
      <alignment vertical="center"/>
    </xf>
    <xf numFmtId="0" fontId="45" fillId="0" borderId="0" xfId="0" applyFont="1" applyAlignment="1">
      <alignment vertical="center"/>
    </xf>
    <xf numFmtId="164" fontId="46" fillId="0" borderId="0" xfId="42" applyNumberFormat="1" applyFont="1" applyAlignment="1">
      <alignment vertical="center"/>
    </xf>
    <xf numFmtId="164" fontId="46" fillId="0" borderId="0" xfId="0" applyNumberFormat="1" applyFont="1" applyAlignment="1">
      <alignment vertical="center"/>
    </xf>
    <xf numFmtId="0" fontId="46"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47" fillId="0" borderId="0" xfId="0" applyFont="1" applyAlignment="1">
      <alignment vertical="center"/>
    </xf>
    <xf numFmtId="0" fontId="51" fillId="0" borderId="0" xfId="0" applyFont="1" applyAlignment="1">
      <alignment/>
    </xf>
    <xf numFmtId="0" fontId="55" fillId="0" borderId="0" xfId="0" applyFont="1" applyAlignment="1">
      <alignment horizontal="center" vertical="center"/>
    </xf>
    <xf numFmtId="0" fontId="48" fillId="0" borderId="14" xfId="0" applyFont="1" applyBorder="1" applyAlignment="1">
      <alignment horizontal="center" vertical="center" wrapText="1"/>
    </xf>
    <xf numFmtId="0" fontId="56" fillId="0" borderId="0" xfId="0" applyFont="1" applyAlignment="1">
      <alignment horizontal="center" vertical="center" wrapText="1"/>
    </xf>
    <xf numFmtId="0" fontId="57" fillId="0" borderId="0" xfId="0" applyFont="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1"/>
  <sheetViews>
    <sheetView tabSelected="1" zoomScalePageLayoutView="0" workbookViewId="0" topLeftCell="D1">
      <selection activeCell="D6" sqref="D6"/>
    </sheetView>
  </sheetViews>
  <sheetFormatPr defaultColWidth="9.140625" defaultRowHeight="15"/>
  <cols>
    <col min="1" max="1" width="5.7109375" style="32" customWidth="1"/>
    <col min="2" max="2" width="31.8515625" style="32" customWidth="1"/>
    <col min="3" max="3" width="20.7109375" style="32" bestFit="1" customWidth="1"/>
    <col min="4" max="5" width="20.140625" style="32" bestFit="1" customWidth="1"/>
    <col min="6" max="7" width="20.7109375" style="32" bestFit="1" customWidth="1"/>
    <col min="8" max="8" width="20.8515625" style="32" customWidth="1"/>
    <col min="9" max="11" width="12.421875" style="32" customWidth="1"/>
    <col min="12" max="12" width="24.00390625" style="32" bestFit="1" customWidth="1"/>
    <col min="13" max="13" width="18.8515625" style="32" bestFit="1" customWidth="1"/>
    <col min="14" max="16384" width="9.140625" style="32" customWidth="1"/>
  </cols>
  <sheetData>
    <row r="1" ht="15">
      <c r="K1" s="33" t="s">
        <v>58</v>
      </c>
    </row>
    <row r="2" ht="15">
      <c r="K2" s="34"/>
    </row>
    <row r="3" spans="1:11" ht="22.5" customHeight="1">
      <c r="A3" s="46" t="s">
        <v>59</v>
      </c>
      <c r="B3" s="46"/>
      <c r="C3" s="46"/>
      <c r="D3" s="46"/>
      <c r="E3" s="46"/>
      <c r="F3" s="46"/>
      <c r="G3" s="46"/>
      <c r="H3" s="46"/>
      <c r="I3" s="46"/>
      <c r="J3" s="46"/>
      <c r="K3" s="46"/>
    </row>
    <row r="4" spans="1:13" ht="34.5" customHeight="1">
      <c r="A4" s="48" t="s">
        <v>43</v>
      </c>
      <c r="B4" s="48"/>
      <c r="C4" s="48"/>
      <c r="D4" s="48"/>
      <c r="E4" s="48"/>
      <c r="F4" s="48"/>
      <c r="G4" s="48"/>
      <c r="H4" s="48"/>
      <c r="I4" s="48"/>
      <c r="J4" s="48"/>
      <c r="K4" s="48"/>
      <c r="M4" s="45" t="s">
        <v>61</v>
      </c>
    </row>
    <row r="5" spans="4:13" ht="15">
      <c r="D5" s="43" t="str">
        <f>M5</f>
        <v>(Kèm theo Nghị quyết số ………/NQ-HĐND ngày ……. tháng ……. năm 2018 của Hội đồng nhân dân thành phố)</v>
      </c>
      <c r="M5" s="45" t="s">
        <v>60</v>
      </c>
    </row>
    <row r="6" ht="15">
      <c r="K6" s="35" t="s">
        <v>42</v>
      </c>
    </row>
    <row r="7" spans="1:11" ht="18.75" customHeight="1">
      <c r="A7" s="47" t="s">
        <v>0</v>
      </c>
      <c r="B7" s="47" t="s">
        <v>1</v>
      </c>
      <c r="C7" s="47" t="s">
        <v>44</v>
      </c>
      <c r="D7" s="47" t="s">
        <v>2</v>
      </c>
      <c r="E7" s="47"/>
      <c r="F7" s="47" t="s">
        <v>3</v>
      </c>
      <c r="G7" s="47" t="s">
        <v>2</v>
      </c>
      <c r="H7" s="47"/>
      <c r="I7" s="47" t="s">
        <v>4</v>
      </c>
      <c r="J7" s="47"/>
      <c r="K7" s="47"/>
    </row>
    <row r="8" spans="1:11" ht="51.75" customHeight="1">
      <c r="A8" s="47"/>
      <c r="B8" s="47"/>
      <c r="C8" s="47"/>
      <c r="D8" s="23" t="s">
        <v>57</v>
      </c>
      <c r="E8" s="23" t="s">
        <v>45</v>
      </c>
      <c r="F8" s="47"/>
      <c r="G8" s="23" t="s">
        <v>57</v>
      </c>
      <c r="H8" s="23" t="s">
        <v>45</v>
      </c>
      <c r="I8" s="23" t="s">
        <v>5</v>
      </c>
      <c r="J8" s="23" t="s">
        <v>57</v>
      </c>
      <c r="K8" s="23" t="s">
        <v>45</v>
      </c>
    </row>
    <row r="9" spans="1:11" ht="15">
      <c r="A9" s="23" t="s">
        <v>6</v>
      </c>
      <c r="B9" s="23" t="s">
        <v>7</v>
      </c>
      <c r="C9" s="23" t="s">
        <v>8</v>
      </c>
      <c r="D9" s="23">
        <v>2</v>
      </c>
      <c r="E9" s="23">
        <v>3</v>
      </c>
      <c r="F9" s="23" t="s">
        <v>9</v>
      </c>
      <c r="G9" s="23">
        <v>5</v>
      </c>
      <c r="H9" s="23">
        <v>6</v>
      </c>
      <c r="I9" s="23" t="s">
        <v>10</v>
      </c>
      <c r="J9" s="23" t="s">
        <v>11</v>
      </c>
      <c r="K9" s="23" t="s">
        <v>12</v>
      </c>
    </row>
    <row r="10" spans="1:13" s="38" customFormat="1" ht="19.5" customHeight="1">
      <c r="A10" s="1"/>
      <c r="B10" s="2" t="s">
        <v>13</v>
      </c>
      <c r="C10" s="17">
        <f>SUM(D10:E10)</f>
        <v>12104831077831</v>
      </c>
      <c r="D10" s="17">
        <f>D11+D34+D37+D38+D39</f>
        <v>7148486077831</v>
      </c>
      <c r="E10" s="17">
        <f>E11+E34+E37+E38+E39</f>
        <v>4956345000000</v>
      </c>
      <c r="F10" s="17">
        <f>SUM(G10:H10)</f>
        <v>15927930923072</v>
      </c>
      <c r="G10" s="17">
        <f>G11+G34+G37+G38+G39</f>
        <v>10315116778098</v>
      </c>
      <c r="H10" s="17">
        <f>H11+H34+H37+H38+H39</f>
        <v>5612814144974</v>
      </c>
      <c r="I10" s="24">
        <f>F10/C10*100</f>
        <v>131.58325647552977</v>
      </c>
      <c r="J10" s="24">
        <f>G10/D10*100</f>
        <v>144.29792078755537</v>
      </c>
      <c r="K10" s="24">
        <f>H10/E10*100</f>
        <v>113.24502521462894</v>
      </c>
      <c r="L10" s="36"/>
      <c r="M10" s="37"/>
    </row>
    <row r="11" spans="1:13" s="41" customFormat="1" ht="19.5" customHeight="1">
      <c r="A11" s="3" t="s">
        <v>6</v>
      </c>
      <c r="B11" s="4" t="s">
        <v>14</v>
      </c>
      <c r="C11" s="18">
        <f aca="true" t="shared" si="0" ref="C11:C39">SUM(D11:E11)</f>
        <v>11922343077831</v>
      </c>
      <c r="D11" s="18">
        <f>D12+D25+D29+D30+D31+D32+D33</f>
        <v>6980603077831</v>
      </c>
      <c r="E11" s="18">
        <f>E12+E25+E29+E30+E31+E32+E33</f>
        <v>4941740000000</v>
      </c>
      <c r="F11" s="18">
        <f aca="true" t="shared" si="1" ref="F11:F38">SUM(G11:H11)</f>
        <v>11924790710978</v>
      </c>
      <c r="G11" s="18">
        <f>G12+G25+G29+G30+G31+G32+G33</f>
        <v>6722615806438</v>
      </c>
      <c r="H11" s="18">
        <f>H12+H25+H29+H30+H31+H32+H33</f>
        <v>5202174904540</v>
      </c>
      <c r="I11" s="25">
        <f aca="true" t="shared" si="2" ref="I11:I39">F11/C11*100</f>
        <v>100.02052979964611</v>
      </c>
      <c r="J11" s="25">
        <f aca="true" t="shared" si="3" ref="J11:J39">G11/D11*100</f>
        <v>96.30422660454201</v>
      </c>
      <c r="K11" s="25">
        <f>H11/E11*100</f>
        <v>105.27010535843651</v>
      </c>
      <c r="L11" s="39"/>
      <c r="M11" s="40"/>
    </row>
    <row r="12" spans="1:11" s="42" customFormat="1" ht="19.5" customHeight="1">
      <c r="A12" s="6" t="s">
        <v>15</v>
      </c>
      <c r="B12" s="7" t="s">
        <v>16</v>
      </c>
      <c r="C12" s="8">
        <f t="shared" si="0"/>
        <v>5762048300831</v>
      </c>
      <c r="D12" s="8">
        <f>D13+D23+D24</f>
        <v>4294775300831</v>
      </c>
      <c r="E12" s="8">
        <f>E13+E23+E24</f>
        <v>1467273000000</v>
      </c>
      <c r="F12" s="8">
        <f t="shared" si="1"/>
        <v>4283798818224</v>
      </c>
      <c r="G12" s="8">
        <f>G13+G23+G24</f>
        <v>3038619078274</v>
      </c>
      <c r="H12" s="8">
        <f>H13+H23+H24</f>
        <v>1245179739950</v>
      </c>
      <c r="I12" s="26">
        <f t="shared" si="2"/>
        <v>74.34506957545275</v>
      </c>
      <c r="J12" s="26">
        <f t="shared" si="3"/>
        <v>70.75152634146087</v>
      </c>
      <c r="K12" s="26">
        <f>H12/E12*100</f>
        <v>84.86353527598477</v>
      </c>
    </row>
    <row r="13" spans="1:11" ht="19.5" customHeight="1">
      <c r="A13" s="9">
        <v>1</v>
      </c>
      <c r="B13" s="10" t="s">
        <v>17</v>
      </c>
      <c r="C13" s="11">
        <f t="shared" si="0"/>
        <v>5692048300831</v>
      </c>
      <c r="D13" s="11">
        <v>4224775300831</v>
      </c>
      <c r="E13" s="11">
        <v>1467273000000</v>
      </c>
      <c r="F13" s="11">
        <f t="shared" si="1"/>
        <v>4213798818224</v>
      </c>
      <c r="G13" s="11">
        <v>2968619078274</v>
      </c>
      <c r="H13" s="11">
        <v>1245179739950</v>
      </c>
      <c r="I13" s="27">
        <f t="shared" si="2"/>
        <v>74.0295688919016</v>
      </c>
      <c r="J13" s="27">
        <f t="shared" si="3"/>
        <v>70.26691047190326</v>
      </c>
      <c r="K13" s="27">
        <f>H13/E13*100</f>
        <v>84.86353527598477</v>
      </c>
    </row>
    <row r="14" spans="1:11" ht="19.5" customHeight="1">
      <c r="A14" s="9"/>
      <c r="B14" s="12" t="s">
        <v>18</v>
      </c>
      <c r="C14" s="11">
        <f t="shared" si="0"/>
        <v>0</v>
      </c>
      <c r="D14" s="11"/>
      <c r="E14" s="11"/>
      <c r="F14" s="11">
        <f t="shared" si="1"/>
        <v>0</v>
      </c>
      <c r="G14" s="11"/>
      <c r="H14" s="11"/>
      <c r="I14" s="27"/>
      <c r="J14" s="27"/>
      <c r="K14" s="27"/>
    </row>
    <row r="15" spans="1:11" s="43" customFormat="1" ht="30">
      <c r="A15" s="13" t="s">
        <v>19</v>
      </c>
      <c r="B15" s="12" t="s">
        <v>20</v>
      </c>
      <c r="C15" s="14">
        <f t="shared" si="0"/>
        <v>0</v>
      </c>
      <c r="D15" s="14"/>
      <c r="E15" s="14"/>
      <c r="F15" s="14">
        <f t="shared" si="1"/>
        <v>801530845265</v>
      </c>
      <c r="G15" s="14">
        <v>246674598543</v>
      </c>
      <c r="H15" s="14">
        <v>554856246722</v>
      </c>
      <c r="I15" s="28"/>
      <c r="J15" s="28"/>
      <c r="K15" s="28"/>
    </row>
    <row r="16" spans="1:11" s="43" customFormat="1" ht="19.5" customHeight="1">
      <c r="A16" s="13" t="s">
        <v>19</v>
      </c>
      <c r="B16" s="12" t="s">
        <v>21</v>
      </c>
      <c r="C16" s="14">
        <f t="shared" si="0"/>
        <v>0</v>
      </c>
      <c r="D16" s="14"/>
      <c r="E16" s="14"/>
      <c r="F16" s="14">
        <f t="shared" si="1"/>
        <v>25527963674</v>
      </c>
      <c r="G16" s="14">
        <v>25527963674</v>
      </c>
      <c r="H16" s="14"/>
      <c r="I16" s="28"/>
      <c r="J16" s="28"/>
      <c r="K16" s="28"/>
    </row>
    <row r="17" spans="1:11" ht="19.5" customHeight="1">
      <c r="A17" s="9"/>
      <c r="B17" s="12" t="s">
        <v>22</v>
      </c>
      <c r="C17" s="11">
        <f t="shared" si="0"/>
        <v>0</v>
      </c>
      <c r="D17" s="11"/>
      <c r="E17" s="11"/>
      <c r="F17" s="11">
        <f t="shared" si="1"/>
        <v>0</v>
      </c>
      <c r="G17" s="11"/>
      <c r="H17" s="11"/>
      <c r="I17" s="27"/>
      <c r="J17" s="27"/>
      <c r="K17" s="27"/>
    </row>
    <row r="18" spans="1:11" s="43" customFormat="1" ht="30">
      <c r="A18" s="13" t="s">
        <v>19</v>
      </c>
      <c r="B18" s="12" t="s">
        <v>23</v>
      </c>
      <c r="C18" s="14">
        <f t="shared" si="0"/>
        <v>170000000000</v>
      </c>
      <c r="D18" s="14">
        <v>77000000000</v>
      </c>
      <c r="E18" s="14">
        <v>93000000000</v>
      </c>
      <c r="F18" s="14">
        <f t="shared" si="1"/>
        <v>355554308701</v>
      </c>
      <c r="G18" s="14">
        <f>SUM(G19:G21)</f>
        <v>268540313204</v>
      </c>
      <c r="H18" s="14">
        <f>SUM(H19:H21)</f>
        <v>87013995497</v>
      </c>
      <c r="I18" s="28"/>
      <c r="J18" s="28"/>
      <c r="K18" s="28"/>
    </row>
    <row r="19" spans="1:11" s="43" customFormat="1" ht="30">
      <c r="A19" s="13"/>
      <c r="B19" s="12" t="s">
        <v>46</v>
      </c>
      <c r="C19" s="14">
        <f t="shared" si="0"/>
        <v>170000000000</v>
      </c>
      <c r="D19" s="14">
        <v>77000000000</v>
      </c>
      <c r="E19" s="14">
        <v>93000000000</v>
      </c>
      <c r="F19" s="14">
        <f t="shared" si="1"/>
        <v>163928936537</v>
      </c>
      <c r="G19" s="14">
        <v>76914941040</v>
      </c>
      <c r="H19" s="14">
        <v>87013995497</v>
      </c>
      <c r="I19" s="28">
        <f t="shared" si="2"/>
        <v>96.4287861982353</v>
      </c>
      <c r="J19" s="28">
        <f t="shared" si="3"/>
        <v>99.88953381818182</v>
      </c>
      <c r="K19" s="28">
        <f>H19/E19*100</f>
        <v>93.56343601827956</v>
      </c>
    </row>
    <row r="20" spans="1:11" s="43" customFormat="1" ht="30">
      <c r="A20" s="13"/>
      <c r="B20" s="12" t="s">
        <v>47</v>
      </c>
      <c r="C20" s="14">
        <f t="shared" si="0"/>
        <v>0</v>
      </c>
      <c r="D20" s="14"/>
      <c r="E20" s="14"/>
      <c r="F20" s="14">
        <f t="shared" si="1"/>
        <v>31840410501</v>
      </c>
      <c r="G20" s="14">
        <v>31840410501</v>
      </c>
      <c r="H20" s="14"/>
      <c r="I20" s="28"/>
      <c r="J20" s="28"/>
      <c r="K20" s="28"/>
    </row>
    <row r="21" spans="1:11" s="43" customFormat="1" ht="19.5" customHeight="1">
      <c r="A21" s="13"/>
      <c r="B21" s="12" t="s">
        <v>48</v>
      </c>
      <c r="C21" s="14">
        <f t="shared" si="0"/>
        <v>0</v>
      </c>
      <c r="D21" s="14"/>
      <c r="E21" s="14"/>
      <c r="F21" s="14">
        <f t="shared" si="1"/>
        <v>159784961663</v>
      </c>
      <c r="G21" s="14">
        <v>159784961663</v>
      </c>
      <c r="H21" s="14"/>
      <c r="I21" s="28"/>
      <c r="J21" s="28"/>
      <c r="K21" s="28"/>
    </row>
    <row r="22" spans="1:11" s="43" customFormat="1" ht="30">
      <c r="A22" s="13" t="s">
        <v>19</v>
      </c>
      <c r="B22" s="12" t="s">
        <v>24</v>
      </c>
      <c r="C22" s="14">
        <f t="shared" si="0"/>
        <v>1050000000000</v>
      </c>
      <c r="D22" s="14">
        <v>615500000000</v>
      </c>
      <c r="E22" s="14">
        <v>434500000000</v>
      </c>
      <c r="F22" s="14">
        <f t="shared" si="1"/>
        <v>897485102737</v>
      </c>
      <c r="G22" s="14">
        <v>498061384655</v>
      </c>
      <c r="H22" s="14">
        <v>399423718082</v>
      </c>
      <c r="I22" s="28">
        <f t="shared" si="2"/>
        <v>85.4747716892381</v>
      </c>
      <c r="J22" s="28">
        <f t="shared" si="3"/>
        <v>80.9198025434606</v>
      </c>
      <c r="K22" s="28">
        <f>H22/E22*100</f>
        <v>91.92720784395857</v>
      </c>
    </row>
    <row r="23" spans="1:11" ht="19.5" customHeight="1" hidden="1">
      <c r="A23" s="9">
        <v>2</v>
      </c>
      <c r="B23" s="10" t="s">
        <v>25</v>
      </c>
      <c r="C23" s="11">
        <f t="shared" si="0"/>
        <v>0</v>
      </c>
      <c r="D23" s="11"/>
      <c r="E23" s="11"/>
      <c r="F23" s="11">
        <f t="shared" si="1"/>
        <v>0</v>
      </c>
      <c r="G23" s="11"/>
      <c r="H23" s="11"/>
      <c r="I23" s="27" t="e">
        <f t="shared" si="2"/>
        <v>#DIV/0!</v>
      </c>
      <c r="J23" s="27" t="e">
        <f t="shared" si="3"/>
        <v>#DIV/0!</v>
      </c>
      <c r="K23" s="27" t="e">
        <f>H23/E23*100</f>
        <v>#DIV/0!</v>
      </c>
    </row>
    <row r="24" spans="1:11" ht="19.5" customHeight="1">
      <c r="A24" s="9">
        <v>2</v>
      </c>
      <c r="B24" s="10" t="s">
        <v>26</v>
      </c>
      <c r="C24" s="11">
        <f t="shared" si="0"/>
        <v>70000000000</v>
      </c>
      <c r="D24" s="11">
        <v>70000000000</v>
      </c>
      <c r="E24" s="11"/>
      <c r="F24" s="11">
        <f t="shared" si="1"/>
        <v>70000000000</v>
      </c>
      <c r="G24" s="11">
        <v>70000000000</v>
      </c>
      <c r="H24" s="11"/>
      <c r="I24" s="27">
        <f t="shared" si="2"/>
        <v>100</v>
      </c>
      <c r="J24" s="27">
        <f t="shared" si="3"/>
        <v>100</v>
      </c>
      <c r="K24" s="27"/>
    </row>
    <row r="25" spans="1:11" s="42" customFormat="1" ht="19.5" customHeight="1">
      <c r="A25" s="6" t="s">
        <v>27</v>
      </c>
      <c r="B25" s="7" t="s">
        <v>28</v>
      </c>
      <c r="C25" s="8">
        <f t="shared" si="0"/>
        <v>5777987000000</v>
      </c>
      <c r="D25" s="8">
        <v>2387096000000</v>
      </c>
      <c r="E25" s="8">
        <v>3390891000000</v>
      </c>
      <c r="F25" s="8">
        <f t="shared" si="1"/>
        <v>5468118890518</v>
      </c>
      <c r="G25" s="8">
        <v>1943183280936</v>
      </c>
      <c r="H25" s="8">
        <v>3524935609582</v>
      </c>
      <c r="I25" s="26">
        <f t="shared" si="2"/>
        <v>94.63709230425752</v>
      </c>
      <c r="J25" s="26">
        <f t="shared" si="3"/>
        <v>81.40365033228659</v>
      </c>
      <c r="K25" s="26">
        <f>H25/E25*100</f>
        <v>103.95307928158115</v>
      </c>
    </row>
    <row r="26" spans="1:11" ht="19.5" customHeight="1">
      <c r="A26" s="9"/>
      <c r="B26" s="12" t="s">
        <v>29</v>
      </c>
      <c r="C26" s="11">
        <f t="shared" si="0"/>
        <v>0</v>
      </c>
      <c r="D26" s="11"/>
      <c r="E26" s="11"/>
      <c r="F26" s="11">
        <f t="shared" si="1"/>
        <v>0</v>
      </c>
      <c r="G26" s="11"/>
      <c r="H26" s="11"/>
      <c r="I26" s="27"/>
      <c r="J26" s="27"/>
      <c r="K26" s="27"/>
    </row>
    <row r="27" spans="1:11" s="43" customFormat="1" ht="30">
      <c r="A27" s="13">
        <v>1</v>
      </c>
      <c r="B27" s="12" t="s">
        <v>20</v>
      </c>
      <c r="C27" s="14">
        <f t="shared" si="0"/>
        <v>2117418000000</v>
      </c>
      <c r="D27" s="14">
        <v>619903000000</v>
      </c>
      <c r="E27" s="14">
        <v>1497515000000</v>
      </c>
      <c r="F27" s="14">
        <f t="shared" si="1"/>
        <v>2025608574777</v>
      </c>
      <c r="G27" s="14">
        <v>550136179239</v>
      </c>
      <c r="H27" s="14">
        <v>1475472395538</v>
      </c>
      <c r="I27" s="28">
        <f t="shared" si="2"/>
        <v>95.66408591865186</v>
      </c>
      <c r="J27" s="28">
        <f t="shared" si="3"/>
        <v>88.74552619345285</v>
      </c>
      <c r="K27" s="28">
        <f>H27/E27*100</f>
        <v>98.52805451284294</v>
      </c>
    </row>
    <row r="28" spans="1:11" s="43" customFormat="1" ht="19.5" customHeight="1">
      <c r="A28" s="13">
        <v>2</v>
      </c>
      <c r="B28" s="12" t="s">
        <v>21</v>
      </c>
      <c r="C28" s="14">
        <f t="shared" si="0"/>
        <v>38115000000</v>
      </c>
      <c r="D28" s="14">
        <v>32915000000</v>
      </c>
      <c r="E28" s="14">
        <v>5200000000</v>
      </c>
      <c r="F28" s="14">
        <f t="shared" si="1"/>
        <v>36617100235</v>
      </c>
      <c r="G28" s="14">
        <v>32697006867</v>
      </c>
      <c r="H28" s="14">
        <v>3920093368</v>
      </c>
      <c r="I28" s="28">
        <f t="shared" si="2"/>
        <v>96.0700517775154</v>
      </c>
      <c r="J28" s="28">
        <f t="shared" si="3"/>
        <v>99.33770884703023</v>
      </c>
      <c r="K28" s="28">
        <f>H28/E28*100</f>
        <v>75.38641092307692</v>
      </c>
    </row>
    <row r="29" spans="1:11" s="42" customFormat="1" ht="33.75" customHeight="1">
      <c r="A29" s="6" t="s">
        <v>30</v>
      </c>
      <c r="B29" s="7" t="s">
        <v>49</v>
      </c>
      <c r="C29" s="8">
        <f t="shared" si="0"/>
        <v>220000000000</v>
      </c>
      <c r="D29" s="8">
        <v>220000000000</v>
      </c>
      <c r="E29" s="8"/>
      <c r="F29" s="8">
        <f t="shared" si="1"/>
        <v>219609182467</v>
      </c>
      <c r="G29" s="8">
        <v>219609182467</v>
      </c>
      <c r="H29" s="8"/>
      <c r="I29" s="26">
        <f t="shared" si="2"/>
        <v>99.82235566681818</v>
      </c>
      <c r="J29" s="26">
        <f t="shared" si="3"/>
        <v>99.82235566681818</v>
      </c>
      <c r="K29" s="26"/>
    </row>
    <row r="30" spans="1:11" s="42" customFormat="1" ht="19.5" customHeight="1">
      <c r="A30" s="6" t="s">
        <v>31</v>
      </c>
      <c r="B30" s="7" t="s">
        <v>32</v>
      </c>
      <c r="C30" s="8">
        <f t="shared" si="0"/>
        <v>1380000000</v>
      </c>
      <c r="D30" s="8">
        <v>1380000000</v>
      </c>
      <c r="E30" s="8"/>
      <c r="F30" s="8">
        <f t="shared" si="1"/>
        <v>1380000000</v>
      </c>
      <c r="G30" s="8">
        <v>1380000000</v>
      </c>
      <c r="H30" s="8"/>
      <c r="I30" s="26">
        <f t="shared" si="2"/>
        <v>100</v>
      </c>
      <c r="J30" s="26">
        <f t="shared" si="3"/>
        <v>100</v>
      </c>
      <c r="K30" s="26"/>
    </row>
    <row r="31" spans="1:11" s="42" customFormat="1" ht="19.5" customHeight="1">
      <c r="A31" s="6" t="s">
        <v>33</v>
      </c>
      <c r="B31" s="7" t="s">
        <v>34</v>
      </c>
      <c r="C31" s="8">
        <f t="shared" si="0"/>
        <v>160927777000</v>
      </c>
      <c r="D31" s="8">
        <v>77351777000</v>
      </c>
      <c r="E31" s="8">
        <v>83576000000</v>
      </c>
      <c r="F31" s="8">
        <f t="shared" si="1"/>
        <v>0</v>
      </c>
      <c r="G31" s="8"/>
      <c r="H31" s="8"/>
      <c r="I31" s="26">
        <f t="shared" si="2"/>
        <v>0</v>
      </c>
      <c r="J31" s="26">
        <f t="shared" si="3"/>
        <v>0</v>
      </c>
      <c r="K31" s="26">
        <f>H31/E31*100</f>
        <v>0</v>
      </c>
    </row>
    <row r="32" spans="1:11" s="42" customFormat="1" ht="28.5">
      <c r="A32" s="6" t="s">
        <v>35</v>
      </c>
      <c r="B32" s="7" t="s">
        <v>36</v>
      </c>
      <c r="C32" s="8">
        <f t="shared" si="0"/>
        <v>0</v>
      </c>
      <c r="D32" s="8"/>
      <c r="E32" s="8"/>
      <c r="F32" s="8">
        <f t="shared" si="1"/>
        <v>0</v>
      </c>
      <c r="G32" s="8"/>
      <c r="H32" s="8"/>
      <c r="I32" s="26"/>
      <c r="J32" s="26"/>
      <c r="K32" s="26"/>
    </row>
    <row r="33" spans="1:11" s="42" customFormat="1" ht="19.5" customHeight="1">
      <c r="A33" s="6" t="s">
        <v>50</v>
      </c>
      <c r="B33" s="7" t="s">
        <v>51</v>
      </c>
      <c r="C33" s="8">
        <f t="shared" si="0"/>
        <v>0</v>
      </c>
      <c r="D33" s="8"/>
      <c r="E33" s="8"/>
      <c r="F33" s="8">
        <f t="shared" si="1"/>
        <v>1951883819769</v>
      </c>
      <c r="G33" s="8">
        <v>1519824264761</v>
      </c>
      <c r="H33" s="8">
        <v>432059555008</v>
      </c>
      <c r="I33" s="26"/>
      <c r="J33" s="26"/>
      <c r="K33" s="26"/>
    </row>
    <row r="34" spans="1:11" s="44" customFormat="1" ht="30" customHeight="1">
      <c r="A34" s="3" t="s">
        <v>7</v>
      </c>
      <c r="B34" s="4" t="s">
        <v>37</v>
      </c>
      <c r="C34" s="5">
        <f t="shared" si="0"/>
        <v>0</v>
      </c>
      <c r="D34" s="5"/>
      <c r="E34" s="5"/>
      <c r="F34" s="5">
        <f t="shared" si="1"/>
        <v>0</v>
      </c>
      <c r="G34" s="5"/>
      <c r="H34" s="5"/>
      <c r="I34" s="29"/>
      <c r="J34" s="29"/>
      <c r="K34" s="29"/>
    </row>
    <row r="35" spans="1:11" ht="30" customHeight="1" hidden="1">
      <c r="A35" s="6" t="s">
        <v>15</v>
      </c>
      <c r="B35" s="7" t="s">
        <v>38</v>
      </c>
      <c r="C35" s="11">
        <f t="shared" si="0"/>
        <v>0</v>
      </c>
      <c r="D35" s="11"/>
      <c r="E35" s="11"/>
      <c r="F35" s="11">
        <f t="shared" si="1"/>
        <v>0</v>
      </c>
      <c r="G35" s="11"/>
      <c r="H35" s="11"/>
      <c r="I35" s="27"/>
      <c r="J35" s="27"/>
      <c r="K35" s="27"/>
    </row>
    <row r="36" spans="1:11" ht="30" customHeight="1" hidden="1">
      <c r="A36" s="6" t="s">
        <v>27</v>
      </c>
      <c r="B36" s="7" t="s">
        <v>39</v>
      </c>
      <c r="C36" s="11">
        <f t="shared" si="0"/>
        <v>0</v>
      </c>
      <c r="D36" s="11"/>
      <c r="E36" s="11"/>
      <c r="F36" s="11">
        <f t="shared" si="1"/>
        <v>0</v>
      </c>
      <c r="G36" s="11"/>
      <c r="H36" s="11"/>
      <c r="I36" s="27"/>
      <c r="J36" s="27"/>
      <c r="K36" s="27"/>
    </row>
    <row r="37" spans="1:11" s="41" customFormat="1" ht="33.75" customHeight="1">
      <c r="A37" s="19" t="s">
        <v>40</v>
      </c>
      <c r="B37" s="20" t="s">
        <v>52</v>
      </c>
      <c r="C37" s="21">
        <f t="shared" si="0"/>
        <v>0</v>
      </c>
      <c r="D37" s="21"/>
      <c r="E37" s="21"/>
      <c r="F37" s="21">
        <f t="shared" si="1"/>
        <v>3940544976094</v>
      </c>
      <c r="G37" s="21">
        <v>3529957735660</v>
      </c>
      <c r="H37" s="21">
        <v>410587240434</v>
      </c>
      <c r="I37" s="30"/>
      <c r="J37" s="30"/>
      <c r="K37" s="30"/>
    </row>
    <row r="38" spans="1:11" s="41" customFormat="1" ht="31.5" customHeight="1">
      <c r="A38" s="19" t="s">
        <v>53</v>
      </c>
      <c r="B38" s="20" t="s">
        <v>54</v>
      </c>
      <c r="C38" s="21">
        <f t="shared" si="0"/>
        <v>0</v>
      </c>
      <c r="D38" s="21"/>
      <c r="E38" s="21"/>
      <c r="F38" s="21">
        <f t="shared" si="1"/>
        <v>62595236000</v>
      </c>
      <c r="G38" s="21">
        <v>62543236000</v>
      </c>
      <c r="H38" s="21">
        <v>52000000</v>
      </c>
      <c r="I38" s="30"/>
      <c r="J38" s="30"/>
      <c r="K38" s="30"/>
    </row>
    <row r="39" spans="1:11" s="41" customFormat="1" ht="31.5" customHeight="1">
      <c r="A39" s="15" t="s">
        <v>56</v>
      </c>
      <c r="B39" s="16" t="s">
        <v>55</v>
      </c>
      <c r="C39" s="22">
        <f t="shared" si="0"/>
        <v>182488000000</v>
      </c>
      <c r="D39" s="22">
        <v>167883000000</v>
      </c>
      <c r="E39" s="22">
        <v>14605000000</v>
      </c>
      <c r="F39" s="22"/>
      <c r="G39" s="22"/>
      <c r="H39" s="22"/>
      <c r="I39" s="31">
        <f t="shared" si="2"/>
        <v>0</v>
      </c>
      <c r="J39" s="31">
        <f t="shared" si="3"/>
        <v>0</v>
      </c>
      <c r="K39" s="31">
        <f>H39/E39*100</f>
        <v>0</v>
      </c>
    </row>
    <row r="41" spans="1:11" ht="15">
      <c r="A41" s="49" t="s">
        <v>41</v>
      </c>
      <c r="B41" s="49"/>
      <c r="C41" s="49"/>
      <c r="D41" s="49"/>
      <c r="E41" s="49"/>
      <c r="F41" s="49"/>
      <c r="G41" s="49"/>
      <c r="H41" s="49"/>
      <c r="I41" s="49"/>
      <c r="J41" s="49"/>
      <c r="K41" s="49"/>
    </row>
  </sheetData>
  <sheetProtection/>
  <mergeCells count="10">
    <mergeCell ref="A3:K3"/>
    <mergeCell ref="I7:K7"/>
    <mergeCell ref="A4:K4"/>
    <mergeCell ref="A41:K41"/>
    <mergeCell ref="A7:A8"/>
    <mergeCell ref="B7:B8"/>
    <mergeCell ref="C7:C8"/>
    <mergeCell ref="D7:E7"/>
    <mergeCell ref="F7:F8"/>
    <mergeCell ref="G7:H7"/>
  </mergeCells>
  <printOptions horizontalCentered="1"/>
  <pageMargins left="0.5" right="0.5" top="0.53" bottom="0.53" header="0.5" footer="0.5"/>
  <pageSetup fitToHeight="0" fitToWidth="1" horizontalDpi="600" verticalDpi="600" orientation="landscape" paperSize="9" scale="68" r:id="rId1"/>
  <headerFooter>
    <oddFooter>&amp;C&amp;"Times New Roman,Regular"&amp;10&amp;P/&amp;N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 Duc Huy</dc:creator>
  <cp:keywords/>
  <dc:description/>
  <cp:lastModifiedBy>Waikiki</cp:lastModifiedBy>
  <cp:lastPrinted>2018-11-06T03:31:47Z</cp:lastPrinted>
  <dcterms:created xsi:type="dcterms:W3CDTF">2017-06-07T07:16:10Z</dcterms:created>
  <dcterms:modified xsi:type="dcterms:W3CDTF">2018-12-03T01:29:56Z</dcterms:modified>
  <cp:category/>
  <cp:version/>
  <cp:contentType/>
  <cp:contentStatus/>
</cp:coreProperties>
</file>